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tjld\Desktop\"/>
    </mc:Choice>
  </mc:AlternateContent>
  <xr:revisionPtr revIDLastSave="0" documentId="13_ncr:1_{A1AD32E1-F65B-4C8B-BF27-9C889827C76C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Penalidades" sheetId="28" r:id="rId1"/>
  </sheets>
  <functionGroups builtInGroupCount="19"/>
  <calcPr calcId="191029"/>
</workbook>
</file>

<file path=xl/calcChain.xml><?xml version="1.0" encoding="utf-8"?>
<calcChain xmlns="http://schemas.openxmlformats.org/spreadsheetml/2006/main">
  <c r="I26" i="28" l="1"/>
  <c r="H26" i="28"/>
  <c r="G26" i="28"/>
  <c r="F26" i="28"/>
  <c r="B26" i="28"/>
  <c r="E26" i="28"/>
  <c r="D18" i="28"/>
  <c r="D21" i="28" s="1"/>
  <c r="H28" i="28" s="1"/>
  <c r="D26" i="28"/>
  <c r="C26" i="28"/>
  <c r="C27" i="28"/>
  <c r="B27" i="28"/>
  <c r="B28" i="28" l="1"/>
  <c r="E28" i="28"/>
  <c r="G28" i="28"/>
  <c r="F28" i="28"/>
  <c r="C28" i="28"/>
  <c r="D20" i="28"/>
  <c r="I28" i="28"/>
  <c r="D28" i="28"/>
  <c r="B29" i="28" l="1"/>
  <c r="B30" i="28" s="1"/>
  <c r="C29" i="28" l="1"/>
  <c r="C30" i="28" s="1"/>
  <c r="D29" i="28" l="1"/>
  <c r="E29" i="28" l="1"/>
  <c r="E30" i="28" s="1"/>
  <c r="D30" i="28"/>
  <c r="F29" i="28" l="1"/>
  <c r="F30" i="28" s="1"/>
  <c r="G29" i="28" l="1"/>
  <c r="G30" i="28" s="1"/>
  <c r="H29" i="28" l="1"/>
  <c r="H30" i="28" s="1"/>
  <c r="I29" i="28" l="1"/>
  <c r="I30" i="28" s="1"/>
</calcChain>
</file>

<file path=xl/sharedStrings.xml><?xml version="1.0" encoding="utf-8"?>
<sst xmlns="http://schemas.openxmlformats.org/spreadsheetml/2006/main" count="31" uniqueCount="25">
  <si>
    <t>Comprobación de replanteo:</t>
  </si>
  <si>
    <t>Días retraso</t>
  </si>
  <si>
    <t>Cálculo de penalidades</t>
  </si>
  <si>
    <t>Plazo inicial de obra (meses):</t>
  </si>
  <si>
    <t>Fin inicial de obra:</t>
  </si>
  <si>
    <t>Plazo vigente de obra:</t>
  </si>
  <si>
    <t>Importe adjudicación con IVA:</t>
  </si>
  <si>
    <t>Importe adjudicación sin IVA:</t>
  </si>
  <si>
    <t>Importe adjudicación sin IVA/1.000:</t>
  </si>
  <si>
    <t>5% del importe de adjudicación sin IVA:</t>
  </si>
  <si>
    <t>Acordar la</t>
  </si>
  <si>
    <t>continuidad</t>
  </si>
  <si>
    <t>de su ejecución</t>
  </si>
  <si>
    <t>con imposición</t>
  </si>
  <si>
    <t>de nuevas</t>
  </si>
  <si>
    <t>penalidades.</t>
  </si>
  <si>
    <t>€ mes</t>
  </si>
  <si>
    <t>€ acumulados</t>
  </si>
  <si>
    <t>Mes</t>
  </si>
  <si>
    <t>% s/importe adj.</t>
  </si>
  <si>
    <r>
      <t xml:space="preserve">Importe de penalidades </t>
    </r>
    <r>
      <rPr>
        <b/>
        <sz val="11"/>
        <color theme="1"/>
        <rFont val="Calibri"/>
        <family val="2"/>
        <scheme val="minor"/>
      </rPr>
      <t>diarias: 0,60€ por cada 1.000€</t>
    </r>
    <r>
      <rPr>
        <sz val="11"/>
        <color theme="1"/>
        <rFont val="Calibri"/>
        <family val="2"/>
        <scheme val="minor"/>
      </rPr>
      <t xml:space="preserve"> del precio de contrato, IVA excluído</t>
    </r>
  </si>
  <si>
    <r>
      <t xml:space="preserve">Cálculo de Penalidades. </t>
    </r>
    <r>
      <rPr>
        <b/>
        <sz val="14"/>
        <color rgb="FFFF0000"/>
        <rFont val="Calibri"/>
        <family val="2"/>
        <scheme val="minor"/>
      </rPr>
      <t>EJEMPLO.</t>
    </r>
  </si>
  <si>
    <t>Resolución o</t>
  </si>
  <si>
    <t>acordar la</t>
  </si>
  <si>
    <t>Ampliación plazo con penalidades (meses):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</si>
</sst>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5" fillId="0" borderId="0" xfId="0" applyFont="1"/>
    <xf numFmtId="4" fontId="0" fillId="0" borderId="0" xfId="0" applyNumberFormat="1"/>
    <xf numFmtId="4" fontId="5" fillId="0" borderId="0" xfId="0" applyNumberFormat="1" applyFont="1"/>
    <xf numFmtId="1" fontId="0" fillId="0" borderId="0" xfId="0" applyNumberFormat="1"/>
    <xf numFmtId="4" fontId="8" fillId="0" borderId="0" xfId="0" applyNumberFormat="1" applyFont="1"/>
    <xf numFmtId="0" fontId="4" fillId="3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0" fontId="0" fillId="0" borderId="2" xfId="0" applyBorder="1"/>
    <xf numFmtId="0" fontId="10" fillId="0" borderId="0" xfId="0" applyFo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0" fontId="3" fillId="2" borderId="10" xfId="4" applyNumberFormat="1" applyFont="1" applyFill="1" applyBorder="1" applyAlignment="1">
      <alignment horizontal="center"/>
    </xf>
    <xf numFmtId="10" fontId="0" fillId="2" borderId="11" xfId="4" applyNumberFormat="1" applyFont="1" applyFill="1" applyBorder="1" applyAlignment="1">
      <alignment horizontal="center"/>
    </xf>
    <xf numFmtId="10" fontId="0" fillId="0" borderId="11" xfId="4" applyNumberFormat="1" applyFont="1" applyBorder="1" applyAlignment="1">
      <alignment horizontal="center"/>
    </xf>
    <xf numFmtId="10" fontId="9" fillId="0" borderId="11" xfId="4" applyNumberFormat="1" applyFont="1" applyFill="1" applyBorder="1" applyAlignment="1">
      <alignment horizontal="center"/>
    </xf>
    <xf numFmtId="10" fontId="9" fillId="0" borderId="2" xfId="4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/>
    </xf>
    <xf numFmtId="10" fontId="4" fillId="4" borderId="11" xfId="4" applyNumberFormat="1" applyFont="1" applyFill="1" applyBorder="1" applyAlignment="1">
      <alignment horizontal="center"/>
    </xf>
    <xf numFmtId="10" fontId="4" fillId="4" borderId="17" xfId="4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10" fontId="0" fillId="0" borderId="0" xfId="4" applyNumberFormat="1" applyFont="1" applyBorder="1" applyAlignment="1">
      <alignment horizontal="center"/>
    </xf>
    <xf numFmtId="10" fontId="9" fillId="0" borderId="0" xfId="4" applyNumberFormat="1" applyFont="1" applyFill="1" applyBorder="1" applyAlignment="1">
      <alignment horizontal="center"/>
    </xf>
    <xf numFmtId="10" fontId="4" fillId="3" borderId="0" xfId="4" applyNumberFormat="1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ont="1"/>
    <xf numFmtId="0" fontId="4" fillId="0" borderId="0" xfId="0" applyFont="1" applyFill="1" applyBorder="1" applyAlignment="1">
      <alignment horizontal="right"/>
    </xf>
    <xf numFmtId="10" fontId="6" fillId="0" borderId="0" xfId="4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5">
    <cellStyle name="Moneda 2" xfId="1" xr:uid="{00000000-0005-0000-0000-000000000000}"/>
    <cellStyle name="Normal" xfId="0" builtinId="0"/>
    <cellStyle name="Normal 2" xfId="2" xr:uid="{00000000-0005-0000-0000-000002000000}"/>
    <cellStyle name="Porcentaje" xfId="4" builtinId="5"/>
    <cellStyle name="Porcentaje 2" xfId="3" xr:uid="{00000000-0005-0000-0000-000004000000}"/>
  </cellStyles>
  <dxfs count="0"/>
  <tableStyles count="0" defaultTableStyle="TableStyleMedium9" defaultPivotStyle="PivotStyleLight16"/>
  <colors>
    <mruColors>
      <color rgb="FFFF3333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0</xdr:col>
      <xdr:colOff>666750</xdr:colOff>
      <xdr:row>5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5250"/>
          <a:ext cx="48577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I45"/>
  <sheetViews>
    <sheetView tabSelected="1" workbookViewId="0">
      <selection activeCell="A14" sqref="A14"/>
    </sheetView>
  </sheetViews>
  <sheetFormatPr baseColWidth="10" defaultRowHeight="15" x14ac:dyDescent="0.25"/>
  <cols>
    <col min="1" max="1" width="16.7109375" customWidth="1"/>
    <col min="2" max="9" width="14.7109375" customWidth="1"/>
  </cols>
  <sheetData>
    <row r="9" spans="1:4" ht="18.75" x14ac:dyDescent="0.3">
      <c r="A9" s="22" t="s">
        <v>21</v>
      </c>
    </row>
    <row r="11" spans="1:4" x14ac:dyDescent="0.25">
      <c r="A11" t="s">
        <v>0</v>
      </c>
      <c r="D11" s="1">
        <v>44118</v>
      </c>
    </row>
    <row r="12" spans="1:4" x14ac:dyDescent="0.25">
      <c r="A12" t="s">
        <v>3</v>
      </c>
      <c r="D12" s="5">
        <v>14</v>
      </c>
    </row>
    <row r="13" spans="1:4" x14ac:dyDescent="0.25">
      <c r="A13" t="s">
        <v>4</v>
      </c>
      <c r="D13" s="1">
        <v>44544</v>
      </c>
    </row>
    <row r="14" spans="1:4" x14ac:dyDescent="0.25">
      <c r="A14" t="s">
        <v>24</v>
      </c>
      <c r="D14" s="5">
        <v>7</v>
      </c>
    </row>
    <row r="15" spans="1:4" x14ac:dyDescent="0.25">
      <c r="A15" t="s">
        <v>5</v>
      </c>
      <c r="D15" s="1">
        <v>44756</v>
      </c>
    </row>
    <row r="16" spans="1:4" x14ac:dyDescent="0.25">
      <c r="D16" s="1"/>
    </row>
    <row r="17" spans="1:9" x14ac:dyDescent="0.25">
      <c r="A17" s="2" t="s">
        <v>6</v>
      </c>
      <c r="D17" s="3">
        <v>1532666.66</v>
      </c>
    </row>
    <row r="18" spans="1:9" x14ac:dyDescent="0.25">
      <c r="A18" s="2" t="s">
        <v>7</v>
      </c>
      <c r="D18" s="4">
        <f>D17/1.21</f>
        <v>1266666.6611570248</v>
      </c>
    </row>
    <row r="19" spans="1:9" x14ac:dyDescent="0.25">
      <c r="A19" t="s">
        <v>20</v>
      </c>
      <c r="D19" s="3"/>
    </row>
    <row r="20" spans="1:9" x14ac:dyDescent="0.25">
      <c r="A20" t="s">
        <v>9</v>
      </c>
      <c r="D20" s="6">
        <f>D18*5/100</f>
        <v>63333.33305785124</v>
      </c>
    </row>
    <row r="21" spans="1:9" x14ac:dyDescent="0.25">
      <c r="A21" s="2" t="s">
        <v>8</v>
      </c>
      <c r="D21" s="4">
        <f>D18/1000</f>
        <v>1266.6666611570247</v>
      </c>
    </row>
    <row r="22" spans="1:9" x14ac:dyDescent="0.25">
      <c r="D22" s="3"/>
    </row>
    <row r="23" spans="1:9" x14ac:dyDescent="0.25">
      <c r="D23" s="3"/>
    </row>
    <row r="24" spans="1:9" ht="15.75" thickBot="1" x14ac:dyDescent="0.3">
      <c r="D24" s="3"/>
    </row>
    <row r="25" spans="1:9" ht="15.75" thickBot="1" x14ac:dyDescent="0.3">
      <c r="A25" s="21"/>
      <c r="B25" s="47" t="s">
        <v>2</v>
      </c>
      <c r="C25" s="48"/>
      <c r="D25" s="48"/>
      <c r="E25" s="48"/>
      <c r="F25" s="48"/>
      <c r="G25" s="48"/>
      <c r="H25" s="48"/>
      <c r="I25" s="49"/>
    </row>
    <row r="26" spans="1:9" x14ac:dyDescent="0.25">
      <c r="A26" s="37" t="s">
        <v>18</v>
      </c>
      <c r="B26" s="23" t="str">
        <f>"Diciembre-21"</f>
        <v>Diciembre-21</v>
      </c>
      <c r="C26" s="24" t="str">
        <f>"Enero-22"</f>
        <v>Enero-22</v>
      </c>
      <c r="D26" s="24" t="str">
        <f>"Febrero-22"</f>
        <v>Febrero-22</v>
      </c>
      <c r="E26" s="14" t="str">
        <f>"Marzo-22"</f>
        <v>Marzo-22</v>
      </c>
      <c r="F26" s="13" t="str">
        <f>"Abril-22"</f>
        <v>Abril-22</v>
      </c>
      <c r="G26" s="32" t="str">
        <f>"Mayo-22"</f>
        <v>Mayo-22</v>
      </c>
      <c r="H26" s="13" t="str">
        <f>"Junio-22"</f>
        <v>Junio-22</v>
      </c>
      <c r="I26" s="17" t="str">
        <f>"Julio-22"</f>
        <v>Julio-22</v>
      </c>
    </row>
    <row r="27" spans="1:9" x14ac:dyDescent="0.25">
      <c r="A27" s="38" t="s">
        <v>1</v>
      </c>
      <c r="B27" s="31">
        <f>31-14</f>
        <v>17</v>
      </c>
      <c r="C27" s="8">
        <f>31</f>
        <v>31</v>
      </c>
      <c r="D27" s="8">
        <v>28</v>
      </c>
      <c r="E27" s="15">
        <v>31</v>
      </c>
      <c r="F27" s="18">
        <v>30</v>
      </c>
      <c r="G27" s="33">
        <v>31</v>
      </c>
      <c r="H27" s="18">
        <v>30</v>
      </c>
      <c r="I27" s="30">
        <v>14</v>
      </c>
    </row>
    <row r="28" spans="1:9" x14ac:dyDescent="0.25">
      <c r="A28" s="38" t="s">
        <v>16</v>
      </c>
      <c r="B28" s="9">
        <f>0.6*B27*$D$21</f>
        <v>12919.999943801651</v>
      </c>
      <c r="C28" s="10">
        <f t="shared" ref="C28:E28" si="0">0.6*C27*$D$21</f>
        <v>23559.999897520658</v>
      </c>
      <c r="D28" s="10">
        <f t="shared" si="0"/>
        <v>21279.999907438014</v>
      </c>
      <c r="E28" s="16">
        <f t="shared" si="0"/>
        <v>23559.999897520658</v>
      </c>
      <c r="F28" s="19">
        <f t="shared" ref="F28" si="1">0.6*F27*$D$21</f>
        <v>22799.999900826446</v>
      </c>
      <c r="G28" s="34">
        <f t="shared" ref="G28" si="2">0.6*G27*$D$21</f>
        <v>23559.999897520658</v>
      </c>
      <c r="H28" s="19">
        <f t="shared" ref="H28" si="3">0.6*H27*$D$21</f>
        <v>22799.999900826446</v>
      </c>
      <c r="I28" s="20">
        <f t="shared" ref="I28" si="4">0.6*I27*$D$21</f>
        <v>10639.999953719007</v>
      </c>
    </row>
    <row r="29" spans="1:9" x14ac:dyDescent="0.25">
      <c r="A29" s="38" t="s">
        <v>17</v>
      </c>
      <c r="B29" s="11">
        <f>B28</f>
        <v>12919.999943801651</v>
      </c>
      <c r="C29" s="12">
        <f>B29+C28</f>
        <v>36479.999841322307</v>
      </c>
      <c r="D29" s="10">
        <f t="shared" ref="D29:I29" si="5">C29+D28</f>
        <v>57759.999748760325</v>
      </c>
      <c r="E29" s="16">
        <f>D29+E28</f>
        <v>81319.99964628098</v>
      </c>
      <c r="F29" s="19">
        <f t="shared" si="5"/>
        <v>104119.99954710742</v>
      </c>
      <c r="G29" s="34">
        <f t="shared" si="5"/>
        <v>127679.99944462808</v>
      </c>
      <c r="H29" s="19">
        <f t="shared" si="5"/>
        <v>150479.99934545453</v>
      </c>
      <c r="I29" s="20">
        <f t="shared" si="5"/>
        <v>161119.99929917353</v>
      </c>
    </row>
    <row r="30" spans="1:9" ht="15.75" thickBot="1" x14ac:dyDescent="0.3">
      <c r="A30" s="39" t="s">
        <v>19</v>
      </c>
      <c r="B30" s="25">
        <f>B29/$D$18</f>
        <v>1.0199999999999999E-2</v>
      </c>
      <c r="C30" s="26">
        <f t="shared" ref="C30:I30" si="6">C29/$D$18</f>
        <v>2.8799999999999996E-2</v>
      </c>
      <c r="D30" s="27">
        <f t="shared" si="6"/>
        <v>4.5599999999999995E-2</v>
      </c>
      <c r="E30" s="36">
        <f t="shared" si="6"/>
        <v>6.4199999999999993E-2</v>
      </c>
      <c r="F30" s="28">
        <f t="shared" si="6"/>
        <v>8.2199999999999981E-2</v>
      </c>
      <c r="G30" s="35">
        <f t="shared" si="6"/>
        <v>0.10079999999999999</v>
      </c>
      <c r="H30" s="28">
        <f t="shared" si="6"/>
        <v>0.11879999999999999</v>
      </c>
      <c r="I30" s="29">
        <f t="shared" si="6"/>
        <v>0.12719999999999998</v>
      </c>
    </row>
    <row r="31" spans="1:9" x14ac:dyDescent="0.25">
      <c r="A31" s="45"/>
      <c r="B31" s="46"/>
      <c r="C31" s="46"/>
      <c r="D31" s="40"/>
      <c r="E31" s="42" t="s">
        <v>22</v>
      </c>
      <c r="F31" s="41"/>
      <c r="G31" s="42" t="s">
        <v>22</v>
      </c>
      <c r="H31" s="41"/>
      <c r="I31" s="41"/>
    </row>
    <row r="32" spans="1:9" x14ac:dyDescent="0.25">
      <c r="E32" s="7" t="s">
        <v>23</v>
      </c>
      <c r="G32" s="7" t="s">
        <v>10</v>
      </c>
    </row>
    <row r="33" spans="3:7" x14ac:dyDescent="0.25">
      <c r="E33" s="7" t="s">
        <v>11</v>
      </c>
      <c r="G33" s="7" t="s">
        <v>11</v>
      </c>
    </row>
    <row r="34" spans="3:7" x14ac:dyDescent="0.25">
      <c r="E34" s="7" t="s">
        <v>12</v>
      </c>
      <c r="G34" s="7" t="s">
        <v>12</v>
      </c>
    </row>
    <row r="35" spans="3:7" x14ac:dyDescent="0.25">
      <c r="C35" s="43"/>
      <c r="E35" s="7" t="s">
        <v>13</v>
      </c>
      <c r="G35" s="7" t="s">
        <v>13</v>
      </c>
    </row>
    <row r="36" spans="3:7" x14ac:dyDescent="0.25">
      <c r="C36" s="43"/>
      <c r="E36" s="7" t="s">
        <v>14</v>
      </c>
      <c r="G36" s="7" t="s">
        <v>14</v>
      </c>
    </row>
    <row r="37" spans="3:7" x14ac:dyDescent="0.25">
      <c r="C37" s="41"/>
      <c r="E37" s="7" t="s">
        <v>15</v>
      </c>
      <c r="G37" s="7" t="s">
        <v>15</v>
      </c>
    </row>
    <row r="38" spans="3:7" x14ac:dyDescent="0.25">
      <c r="C38" s="43"/>
    </row>
    <row r="39" spans="3:7" x14ac:dyDescent="0.25">
      <c r="C39" s="43"/>
    </row>
    <row r="40" spans="3:7" x14ac:dyDescent="0.25">
      <c r="C40" s="44"/>
    </row>
    <row r="41" spans="3:7" x14ac:dyDescent="0.25">
      <c r="C41" s="44"/>
    </row>
    <row r="42" spans="3:7" x14ac:dyDescent="0.25">
      <c r="C42" s="44"/>
    </row>
    <row r="43" spans="3:7" x14ac:dyDescent="0.25">
      <c r="C43" s="44"/>
    </row>
    <row r="44" spans="3:7" x14ac:dyDescent="0.25">
      <c r="C44" s="44"/>
    </row>
    <row r="45" spans="3:7" x14ac:dyDescent="0.25">
      <c r="C45" s="44"/>
    </row>
  </sheetData>
  <mergeCells count="1">
    <mergeCell ref="B25:I25"/>
  </mergeCells>
  <pageMargins left="0.59055118110236227" right="0.19685039370078741" top="0.78740157480314965" bottom="0.39370078740157483" header="0.31496062992125984" footer="0.31496062992125984"/>
  <pageSetup paperSize="9" scale="70" fitToWidth="2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fomdgc</dc:creator>
  <cp:lastModifiedBy>Jorge López Diego</cp:lastModifiedBy>
  <cp:lastPrinted>2022-02-11T07:47:14Z</cp:lastPrinted>
  <dcterms:created xsi:type="dcterms:W3CDTF">2017-09-05T06:10:51Z</dcterms:created>
  <dcterms:modified xsi:type="dcterms:W3CDTF">2022-02-25T08:27:52Z</dcterms:modified>
</cp:coreProperties>
</file>